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MAYO 2021" sheetId="1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'MAYO 2021'!$A$1:$L$12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3" l="1"/>
  <c r="E6" i="13" l="1"/>
  <c r="E5" i="13"/>
  <c r="E7" i="13"/>
  <c r="D7" i="13"/>
  <c r="D5" i="13"/>
  <c r="D6" i="13"/>
  <c r="D8" i="13"/>
  <c r="E8" i="13"/>
  <c r="E9" i="13"/>
  <c r="E10" i="13"/>
  <c r="D10" i="13"/>
  <c r="L10" i="13" l="1"/>
  <c r="C11" i="13"/>
  <c r="D11" i="13"/>
  <c r="E11" i="13"/>
  <c r="F11" i="13"/>
  <c r="G11" i="13"/>
  <c r="H11" i="13"/>
  <c r="I11" i="13"/>
  <c r="J11" i="13"/>
  <c r="K11" i="13"/>
  <c r="B11" i="13"/>
  <c r="L9" i="13" l="1"/>
  <c r="L8" i="13"/>
  <c r="L7" i="13"/>
  <c r="L6" i="13"/>
  <c r="L5" i="13"/>
  <c r="L11" i="13" l="1"/>
  <c r="B13" i="1" l="1"/>
  <c r="B12" i="1"/>
  <c r="B11" i="1"/>
  <c r="B10" i="1"/>
  <c r="B9" i="1"/>
  <c r="C14" i="2" l="1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D14" i="1" l="1"/>
  <c r="D14" i="2"/>
</calcChain>
</file>

<file path=xl/sharedStrings.xml><?xml version="1.0" encoding="utf-8"?>
<sst xmlns="http://schemas.openxmlformats.org/spreadsheetml/2006/main" count="4749" uniqueCount="733">
  <si>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</si>
  <si>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</si>
  <si>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</si>
  <si>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</si>
  <si>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</si>
  <si>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</si>
  <si>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</si>
  <si>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</si>
  <si>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</si>
  <si>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</si>
  <si>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</si>
  <si>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</si>
  <si>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</si>
  <si>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</si>
  <si>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</si>
  <si>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</si>
  <si>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</si>
  <si>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</si>
  <si>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</si>
  <si>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</si>
  <si>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</si>
  <si>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</si>
  <si>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</si>
  <si>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</si>
  <si>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</si>
  <si>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</si>
  <si>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</si>
  <si>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</si>
  <si>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</si>
  <si>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</si>
  <si>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</si>
  <si>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</si>
  <si>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</si>
  <si>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</si>
  <si>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</si>
  <si>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</si>
  <si>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</si>
  <si>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</si>
  <si>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</si>
  <si>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</si>
  <si>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</si>
  <si>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</si>
  <si>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</si>
  <si>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</si>
  <si>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</si>
  <si>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</si>
  <si>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</si>
  <si>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</si>
  <si>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</si>
  <si>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</si>
  <si>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</si>
  <si>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</si>
  <si>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</si>
  <si>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</si>
  <si>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</si>
  <si>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</si>
  <si>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</si>
  <si>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</si>
  <si>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</si>
  <si>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</si>
  <si>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</si>
  <si>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</si>
  <si>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</si>
  <si>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</si>
  <si>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</si>
  <si>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</si>
  <si>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</si>
  <si>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</si>
  <si>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</si>
  <si>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</si>
  <si>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</si>
  <si>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</si>
  <si>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</si>
  <si>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</si>
  <si>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</si>
  <si>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</si>
  <si>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</si>
  <si>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</si>
  <si>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</si>
  <si>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</si>
  <si>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</si>
  <si>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</si>
  <si>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</si>
  <si>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</si>
  <si>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</si>
  <si>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</si>
  <si>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</si>
  <si>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</si>
  <si>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</si>
  <si>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</si>
  <si>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</si>
  <si>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</si>
  <si>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</si>
  <si>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</si>
  <si>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</si>
  <si>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</si>
  <si>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</si>
  <si>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</si>
  <si>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</si>
  <si>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</si>
  <si>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</si>
  <si>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</si>
  <si>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</si>
  <si>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</si>
  <si>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</si>
  <si>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</si>
  <si>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</si>
  <si>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</si>
  <si>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</si>
  <si>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</si>
  <si>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</si>
  <si>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</si>
  <si>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</si>
  <si>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</si>
  <si>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</si>
  <si>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</si>
  <si>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</si>
  <si>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</si>
  <si>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</si>
  <si>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</si>
  <si>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</si>
  <si>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</si>
  <si>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</si>
  <si>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</si>
  <si>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</si>
  <si>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</si>
  <si>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</si>
  <si>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</si>
  <si>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</si>
  <si>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</si>
  <si>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</si>
  <si>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</si>
  <si>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</si>
  <si>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</si>
  <si>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</si>
  <si>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</si>
  <si>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</si>
  <si>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</si>
  <si>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</si>
  <si>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</si>
  <si>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</si>
  <si>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</si>
  <si>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</si>
  <si>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</si>
  <si>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</si>
  <si>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</si>
  <si>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</si>
  <si>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</si>
  <si>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</si>
  <si>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</si>
  <si>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</si>
  <si>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</si>
  <si>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</si>
  <si>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</si>
  <si>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</si>
  <si>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</si>
  <si>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</si>
  <si>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</si>
  <si>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</si>
  <si>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</si>
  <si>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</si>
  <si>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</si>
  <si>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</si>
  <si>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</si>
  <si>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</si>
  <si>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</si>
  <si>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</si>
  <si>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</si>
  <si>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</si>
  <si>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</si>
  <si>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</si>
  <si>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</si>
  <si>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</si>
  <si>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</si>
  <si>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</si>
  <si>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</si>
  <si>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</si>
  <si>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</si>
  <si>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</si>
  <si>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</si>
  <si>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</si>
  <si>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</si>
  <si>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</si>
  <si>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</si>
  <si>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</si>
  <si>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</si>
  <si>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</si>
  <si>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</si>
  <si>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</si>
  <si>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</si>
  <si>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</si>
  <si>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</si>
  <si>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</si>
  <si>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</si>
  <si>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</si>
  <si>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</si>
  <si>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</si>
  <si>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</si>
  <si>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</si>
  <si>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</si>
  <si>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</si>
  <si>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</si>
  <si>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</si>
  <si>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</si>
  <si>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</si>
  <si>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</si>
  <si>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</si>
  <si>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</si>
  <si>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</si>
  <si>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</si>
  <si>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</si>
  <si>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</si>
  <si>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</si>
  <si>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</si>
  <si>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</si>
  <si>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</si>
  <si>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</si>
  <si>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</si>
  <si>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</si>
  <si>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</si>
  <si>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</si>
  <si>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</si>
  <si>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</si>
  <si>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</si>
  <si>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</si>
  <si>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</si>
  <si>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</si>
  <si>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</si>
  <si>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</si>
  <si>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</si>
  <si>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</si>
  <si>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</si>
  <si>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</si>
  <si>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</si>
  <si>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</si>
  <si>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</si>
  <si>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</si>
  <si>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</si>
  <si>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</si>
  <si>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</si>
  <si>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</si>
  <si>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</si>
  <si>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</si>
  <si>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</si>
  <si>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</si>
  <si>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</si>
  <si>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</si>
  <si>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</si>
  <si>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</si>
  <si>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</si>
  <si>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</si>
  <si>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</si>
  <si>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</si>
  <si>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</si>
  <si>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</si>
  <si>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</si>
  <si>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</si>
  <si>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</si>
  <si>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</si>
  <si>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</si>
  <si>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</si>
  <si>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</si>
  <si>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</si>
  <si>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</si>
  <si>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</si>
  <si>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</si>
  <si>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</si>
  <si>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</si>
  <si>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</si>
  <si>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</si>
  <si>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</si>
  <si>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</si>
  <si>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</si>
  <si>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</si>
  <si>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</si>
  <si>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</si>
  <si>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</si>
  <si>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</si>
  <si>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</si>
  <si>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</si>
  <si>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</si>
  <si>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</si>
  <si>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</si>
  <si>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</si>
  <si>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</si>
  <si>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</si>
  <si>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</si>
  <si>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</si>
  <si>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</si>
  <si>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</si>
  <si>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</si>
  <si>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</si>
  <si>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</si>
  <si>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</si>
  <si>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</si>
  <si>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</si>
  <si>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</si>
  <si>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</si>
  <si>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</si>
  <si>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</si>
  <si>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</si>
  <si>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</si>
  <si>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</si>
  <si>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</si>
  <si>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</si>
  <si>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</si>
  <si>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</si>
  <si>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</si>
  <si>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</si>
  <si>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</si>
  <si>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</si>
  <si>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</si>
  <si>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</si>
  <si>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</si>
  <si>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</si>
  <si>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</si>
  <si>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</si>
  <si>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</si>
  <si>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</si>
  <si>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</si>
  <si>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</si>
  <si>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</si>
  <si>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</si>
  <si>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</si>
  <si>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</si>
  <si>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</si>
  <si>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</si>
  <si>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</si>
  <si>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</si>
  <si>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</si>
  <si>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</si>
  <si>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</si>
  <si>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</si>
  <si>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</si>
  <si>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</si>
  <si>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</si>
  <si>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</si>
  <si>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</si>
  <si>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</si>
  <si>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</si>
  <si>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</si>
  <si>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</si>
  <si>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</si>
  <si>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</si>
  <si>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</si>
  <si>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</si>
  <si>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</si>
  <si>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</si>
  <si>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</si>
  <si>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</si>
  <si>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</si>
  <si>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</si>
  <si>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</si>
  <si>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</si>
  <si>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</si>
  <si>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</si>
  <si>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</si>
  <si>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</si>
  <si>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</si>
  <si>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</si>
  <si>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</si>
  <si>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</si>
  <si>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</si>
  <si>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</si>
  <si>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</si>
  <si>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</si>
  <si>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</si>
  <si>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</si>
  <si>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</si>
  <si>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</si>
  <si>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</si>
  <si>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</si>
  <si>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</si>
  <si>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</si>
  <si>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</si>
  <si>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</si>
  <si>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</si>
  <si>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</si>
  <si>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</si>
  <si>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</si>
  <si>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</si>
  <si>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</si>
  <si>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</si>
  <si>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</si>
  <si>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</si>
  <si>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</si>
  <si>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</si>
  <si>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</si>
  <si>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</si>
  <si>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</si>
  <si>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</si>
  <si>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</si>
  <si>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</si>
  <si>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</si>
  <si>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</si>
  <si>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</si>
  <si>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</si>
  <si>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</si>
  <si>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</si>
  <si>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</si>
  <si>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</si>
  <si>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</si>
  <si>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</si>
  <si>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</si>
  <si>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</si>
  <si>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</si>
  <si>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</si>
  <si>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</si>
  <si>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</si>
  <si>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</si>
  <si>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</si>
  <si>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</si>
  <si>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</si>
  <si>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</si>
  <si>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</si>
  <si>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</si>
  <si>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</si>
  <si>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</si>
  <si>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</si>
  <si>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</si>
  <si>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</si>
  <si>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</si>
  <si>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</si>
  <si>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</si>
  <si>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</si>
  <si>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</si>
  <si>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</si>
  <si>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</si>
  <si>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</si>
  <si>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</si>
  <si>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</si>
  <si>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</si>
  <si>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</si>
  <si>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</si>
  <si>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</si>
  <si>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</si>
  <si>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</si>
  <si>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</si>
  <si>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</si>
  <si>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</si>
  <si>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</si>
  <si>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</si>
  <si>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</si>
  <si>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</si>
  <si>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</si>
  <si>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</si>
  <si>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</si>
  <si>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</si>
  <si>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</si>
  <si>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</si>
  <si>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</si>
  <si>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</si>
  <si>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</si>
  <si>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</si>
  <si>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</si>
  <si>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</si>
  <si>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</si>
  <si>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</si>
  <si>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</si>
  <si>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</si>
  <si>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</si>
  <si>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</si>
  <si>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</si>
  <si>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</si>
  <si>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</si>
  <si>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</si>
  <si>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</si>
  <si>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</si>
  <si>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</si>
  <si>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</si>
  <si>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</si>
  <si>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</si>
  <si>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</si>
  <si>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</si>
  <si>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</si>
  <si>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</si>
  <si>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</si>
  <si>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</si>
  <si>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</si>
  <si>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</si>
  <si>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</si>
  <si>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</si>
  <si>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</si>
  <si>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</si>
  <si>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</si>
  <si>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</si>
  <si>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</si>
  <si>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</si>
  <si>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</si>
  <si>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</si>
  <si>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</si>
  <si>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</si>
  <si>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</si>
  <si>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</si>
  <si>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</si>
  <si>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</si>
  <si>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</si>
  <si>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</si>
  <si>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</si>
  <si>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</si>
  <si>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</si>
  <si>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</si>
  <si>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</si>
  <si>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</si>
  <si>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</si>
  <si>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</si>
  <si>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</si>
  <si>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</si>
  <si>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</si>
  <si>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</si>
  <si>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</si>
  <si>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</si>
  <si>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</si>
  <si>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</si>
  <si>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</si>
  <si>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</si>
  <si>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</si>
  <si>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</si>
  <si>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</si>
  <si>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</si>
  <si>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</si>
  <si>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</si>
  <si>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</si>
  <si>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</si>
  <si>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</si>
  <si>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</si>
  <si>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</si>
  <si>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</si>
  <si>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</si>
  <si>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</si>
  <si>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</si>
  <si>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</si>
  <si>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</si>
  <si>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</si>
  <si>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</si>
  <si>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</si>
  <si>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</si>
  <si>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</si>
  <si>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</si>
  <si>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</si>
  <si>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</si>
  <si>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</si>
  <si>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</si>
  <si>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</si>
  <si>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</si>
  <si>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</si>
  <si>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</si>
  <si>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</si>
  <si>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</si>
  <si>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</si>
  <si>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</si>
  <si>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</si>
  <si>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</si>
  <si>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</si>
  <si>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</si>
  <si>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</si>
  <si>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</si>
  <si>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</si>
  <si>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</si>
  <si>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</si>
  <si>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</si>
  <si>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</si>
  <si>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</si>
  <si>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</si>
  <si>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</si>
  <si>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</si>
  <si>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</si>
  <si>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</si>
  <si>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</si>
  <si>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</si>
  <si>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</si>
  <si>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</si>
  <si>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</si>
  <si>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</si>
  <si>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</si>
  <si>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</si>
  <si>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</si>
  <si>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</si>
  <si>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</si>
  <si>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</si>
  <si>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</si>
  <si>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</si>
  <si>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</si>
  <si>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</si>
  <si>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</si>
  <si>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</si>
  <si>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</si>
  <si>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</si>
  <si>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</si>
  <si>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</si>
  <si>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</si>
  <si>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</si>
  <si>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</si>
  <si>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</si>
  <si>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</si>
  <si>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</si>
  <si>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</si>
  <si>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</si>
  <si>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</si>
  <si>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</si>
  <si>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</si>
  <si>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</si>
  <si>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</si>
  <si>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</si>
  <si>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</si>
  <si>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</si>
  <si>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</si>
  <si>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</si>
  <si>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</si>
  <si>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</si>
  <si>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</si>
  <si>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</si>
  <si>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</si>
  <si>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</si>
  <si>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</si>
  <si>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</si>
  <si>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</si>
  <si>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</si>
  <si>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</si>
  <si>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</si>
  <si>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</si>
  <si>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</si>
  <si>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</si>
  <si>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</si>
  <si>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</si>
  <si>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</si>
  <si>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</si>
  <si>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</si>
  <si>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</si>
  <si>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</si>
  <si>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</si>
  <si>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</si>
  <si>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</si>
  <si>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</si>
  <si>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</si>
  <si>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</si>
  <si>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</si>
  <si>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</si>
  <si>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</si>
  <si>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</si>
  <si>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</si>
  <si>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</si>
  <si>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</si>
  <si>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</si>
  <si>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</si>
  <si>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</si>
  <si>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</si>
  <si>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</si>
  <si>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</si>
  <si>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</si>
  <si>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</si>
  <si>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</si>
  <si>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</si>
  <si>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</si>
  <si>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</si>
  <si>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</si>
  <si>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</si>
  <si>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</si>
  <si>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</si>
  <si>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</si>
  <si>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</si>
  <si>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</si>
  <si>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</si>
  <si>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</si>
  <si>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</si>
  <si>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</si>
  <si>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</si>
  <si>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</si>
  <si>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</si>
  <si>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</si>
  <si>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</si>
  <si>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</si>
  <si>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</si>
  <si>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</si>
  <si>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</si>
  <si>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</si>
  <si>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</si>
  <si>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</si>
  <si>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</si>
  <si>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</si>
  <si>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</si>
  <si>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</si>
  <si>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</si>
  <si>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</si>
  <si>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</si>
  <si>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</si>
  <si>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</si>
  <si>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</si>
  <si>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</si>
  <si>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</si>
  <si>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</si>
  <si>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</si>
  <si>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</si>
  <si>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</si>
  <si>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</si>
  <si>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</si>
  <si>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</si>
  <si>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</si>
  <si>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</si>
  <si>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</si>
  <si>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</si>
  <si>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</si>
  <si>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</si>
  <si>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</si>
  <si>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</si>
  <si>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</si>
  <si>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</si>
  <si>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</si>
  <si>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</si>
  <si>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</si>
  <si>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</si>
  <si>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</si>
  <si>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</si>
  <si>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</si>
  <si>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</si>
  <si>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</si>
  <si>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</si>
  <si>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</si>
  <si>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</si>
  <si>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</si>
  <si>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</si>
  <si>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</si>
  <si>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</si>
  <si>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</si>
  <si>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</si>
  <si>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</si>
  <si>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</si>
  <si>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(ANEXO III) PARTICIPACIONES FEDERALES MINISTRADAS A LOS MUNICIPIOS EN EL MES DE MAYO DEL</t>
  </si>
  <si>
    <t>Tijuana</t>
  </si>
  <si>
    <t>Ensenada</t>
  </si>
  <si>
    <t>Tecate</t>
  </si>
  <si>
    <t xml:space="preserve">Playas de Rosarito </t>
  </si>
  <si>
    <t xml:space="preserve">San Quintin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</si>
</sst>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rgb="FFFF0000"/>
      <name val="Times New Roman"/>
      <family val="1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4" fontId="0" fillId="0" borderId="0" xfId="0" applyNumberForma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0" fontId="6" fillId="0" borderId="4" xfId="0" applyFont="1" applyFill="1" applyBorder="1" applyAlignment="1">
      <alignment horizontal="center" vertical="center"/>
    </xf>
    <xf numFmtId="166" fontId="6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43" fontId="8" fillId="0" borderId="0" xfId="2" applyFont="1"/>
    <xf numFmtId="43" fontId="8" fillId="0" borderId="0" xfId="2" applyFont="1" applyFill="1" applyAlignment="1">
      <alignment vertical="center"/>
    </xf>
    <xf numFmtId="4" fontId="7" fillId="0" borderId="0" xfId="0" applyNumberFormat="1" applyFon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2" t="s">
        <v>714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2" t="s">
        <v>714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="130" zoomScaleNormal="130" workbookViewId="0">
      <selection activeCell="B17" sqref="B17"/>
    </sheetView>
  </sheetViews>
  <sheetFormatPr baseColWidth="10" defaultColWidth="11.42578125" defaultRowHeight="15" x14ac:dyDescent="0.25"/>
  <cols>
    <col min="1" max="1" width="21.5703125" style="19" customWidth="1"/>
    <col min="2" max="11" width="15.28515625" style="19" customWidth="1"/>
    <col min="12" max="12" width="15.85546875" style="19" customWidth="1"/>
    <col min="13" max="14" width="16.140625" style="19" bestFit="1" customWidth="1"/>
    <col min="15" max="15" width="16.5703125" style="19" bestFit="1" customWidth="1"/>
    <col min="16" max="16" width="17.7109375" style="19" bestFit="1" customWidth="1"/>
    <col min="17" max="17" width="16.140625" style="19" bestFit="1" customWidth="1"/>
    <col min="18" max="18" width="11.42578125" style="19"/>
    <col min="19" max="19" width="19" style="19" bestFit="1" customWidth="1"/>
    <col min="20" max="16384" width="11.42578125" style="19"/>
  </cols>
  <sheetData>
    <row r="1" spans="1:19" x14ac:dyDescent="0.25">
      <c r="A1" s="52" t="s">
        <v>727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x14ac:dyDescent="0.25">
      <c r="A2" s="52" t="s">
        <v>715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9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9" s="41" customFormat="1" ht="56.25" customHeight="1" x14ac:dyDescent="0.25">
      <c r="A4" s="38" t="s">
        <v>716</v>
      </c>
      <c r="B4" s="38" t="s">
        <v>717</v>
      </c>
      <c r="C4" s="38" t="s">
        <v>718</v>
      </c>
      <c r="D4" s="39" t="s">
        <v>724</v>
      </c>
      <c r="E4" s="39" t="s">
        <v>719</v>
      </c>
      <c r="F4" s="39" t="s">
        <v>720</v>
      </c>
      <c r="G4" s="39" t="s">
        <v>721</v>
      </c>
      <c r="H4" s="39" t="s">
        <v>722</v>
      </c>
      <c r="I4" s="39" t="s">
        <v>723</v>
      </c>
      <c r="J4" s="39" t="s">
        <v>725</v>
      </c>
      <c r="K4" s="39" t="s">
        <v>726</v>
      </c>
      <c r="L4" s="40" t="s">
        <v>5</v>
      </c>
      <c r="Q4" s="42"/>
      <c r="S4" s="42"/>
    </row>
    <row r="5" spans="1:19" x14ac:dyDescent="0.25">
      <c r="A5" s="37" t="s">
        <v>6</v>
      </c>
      <c r="B5" s="43">
        <v>30776477</v>
      </c>
      <c r="C5" s="43">
        <v>30852463</v>
      </c>
      <c r="D5" s="43">
        <f>410277+410277</f>
        <v>820554</v>
      </c>
      <c r="E5" s="43">
        <f>2545833+2535024</f>
        <v>5080857</v>
      </c>
      <c r="F5" s="43">
        <v>2925</v>
      </c>
      <c r="G5" s="43">
        <v>6130004</v>
      </c>
      <c r="H5" s="43">
        <v>2928145</v>
      </c>
      <c r="I5" s="43">
        <v>2918360</v>
      </c>
      <c r="J5" s="43">
        <v>14186473</v>
      </c>
      <c r="K5" s="43">
        <v>0</v>
      </c>
      <c r="L5" s="43">
        <f t="shared" ref="L5:L10" si="0">SUM(B5:K5)</f>
        <v>93696258</v>
      </c>
      <c r="Q5" s="35"/>
    </row>
    <row r="6" spans="1:19" x14ac:dyDescent="0.25">
      <c r="A6" s="37" t="s">
        <v>728</v>
      </c>
      <c r="B6" s="43">
        <v>155597969</v>
      </c>
      <c r="C6" s="43">
        <v>87739095</v>
      </c>
      <c r="D6" s="43">
        <f>210943.6+316415.4+527359+527359</f>
        <v>1582077</v>
      </c>
      <c r="E6" s="43">
        <f>3272340+3833701+3258447</f>
        <v>10364488</v>
      </c>
      <c r="F6" s="43">
        <v>5580</v>
      </c>
      <c r="G6" s="43">
        <v>19765003</v>
      </c>
      <c r="H6" s="43">
        <v>50071028</v>
      </c>
      <c r="I6" s="43">
        <v>11830713</v>
      </c>
      <c r="J6" s="43">
        <v>51890840</v>
      </c>
      <c r="K6" s="43">
        <v>0</v>
      </c>
      <c r="L6" s="43">
        <f t="shared" si="0"/>
        <v>388846793</v>
      </c>
      <c r="Q6" s="35"/>
    </row>
    <row r="7" spans="1:19" x14ac:dyDescent="0.25">
      <c r="A7" s="37" t="s">
        <v>729</v>
      </c>
      <c r="B7" s="43">
        <v>7565491</v>
      </c>
      <c r="C7" s="43">
        <v>11182609</v>
      </c>
      <c r="D7" s="43">
        <f>122031+122031</f>
        <v>244062</v>
      </c>
      <c r="E7" s="43">
        <f>757222+754008</f>
        <v>1511230</v>
      </c>
      <c r="F7" s="43">
        <v>870</v>
      </c>
      <c r="G7" s="43">
        <v>2221847</v>
      </c>
      <c r="H7" s="43">
        <v>1061319</v>
      </c>
      <c r="I7" s="43">
        <v>2515504</v>
      </c>
      <c r="J7" s="43">
        <v>45610</v>
      </c>
      <c r="K7" s="43">
        <v>0</v>
      </c>
      <c r="L7" s="43">
        <f t="shared" si="0"/>
        <v>26348542</v>
      </c>
      <c r="Q7" s="35"/>
    </row>
    <row r="8" spans="1:19" x14ac:dyDescent="0.25">
      <c r="A8" s="37" t="s">
        <v>730</v>
      </c>
      <c r="B8" s="43">
        <v>3236991</v>
      </c>
      <c r="C8" s="43">
        <v>4784623</v>
      </c>
      <c r="D8" s="43">
        <f>32040+32040</f>
        <v>64080</v>
      </c>
      <c r="E8" s="43">
        <f>198811+197967</f>
        <v>396778</v>
      </c>
      <c r="F8" s="43">
        <v>229</v>
      </c>
      <c r="G8" s="43">
        <v>950645</v>
      </c>
      <c r="H8" s="43">
        <v>454099</v>
      </c>
      <c r="I8" s="43">
        <v>674974</v>
      </c>
      <c r="J8" s="43">
        <v>61616</v>
      </c>
      <c r="K8" s="43">
        <v>0</v>
      </c>
      <c r="L8" s="43">
        <f t="shared" si="0"/>
        <v>10624035</v>
      </c>
      <c r="M8" s="51"/>
      <c r="Q8" s="35"/>
    </row>
    <row r="9" spans="1:19" x14ac:dyDescent="0.25">
      <c r="A9" s="37" t="s">
        <v>731</v>
      </c>
      <c r="B9" s="43">
        <f>2752146+5641967+1500000+895531.2</f>
        <v>10789644.199999999</v>
      </c>
      <c r="C9" s="43">
        <v>4067966</v>
      </c>
      <c r="D9" s="43">
        <v>30436</v>
      </c>
      <c r="E9" s="43">
        <f>188066</f>
        <v>188066</v>
      </c>
      <c r="F9" s="43">
        <v>134</v>
      </c>
      <c r="G9" s="43">
        <v>388206</v>
      </c>
      <c r="H9" s="43">
        <v>2108469</v>
      </c>
      <c r="I9" s="43">
        <v>0</v>
      </c>
      <c r="J9" s="43">
        <v>0</v>
      </c>
      <c r="K9" s="43">
        <v>0</v>
      </c>
      <c r="L9" s="43">
        <f t="shared" si="0"/>
        <v>17572921.199999999</v>
      </c>
      <c r="Q9" s="35"/>
    </row>
    <row r="10" spans="1:19" x14ac:dyDescent="0.25">
      <c r="A10" s="37" t="s">
        <v>732</v>
      </c>
      <c r="B10" s="43">
        <v>499247</v>
      </c>
      <c r="C10" s="43">
        <v>866724</v>
      </c>
      <c r="D10" s="43">
        <f>30907</f>
        <v>30907</v>
      </c>
      <c r="E10" s="43">
        <f>191777+190962</f>
        <v>382739</v>
      </c>
      <c r="F10" s="43">
        <v>221</v>
      </c>
      <c r="G10" s="43">
        <v>0</v>
      </c>
      <c r="H10" s="43">
        <v>0</v>
      </c>
      <c r="I10" s="43">
        <v>780432</v>
      </c>
      <c r="J10" s="43">
        <v>0</v>
      </c>
      <c r="K10" s="43">
        <v>0</v>
      </c>
      <c r="L10" s="43">
        <f t="shared" si="0"/>
        <v>2560270</v>
      </c>
      <c r="M10" s="49"/>
      <c r="P10" s="35"/>
      <c r="Q10" s="35"/>
    </row>
    <row r="11" spans="1:19" s="47" customFormat="1" ht="20.100000000000001" customHeight="1" x14ac:dyDescent="0.25">
      <c r="A11" s="44" t="s">
        <v>11</v>
      </c>
      <c r="B11" s="45">
        <f t="shared" ref="B11:L11" si="1">SUM(B5:B10)</f>
        <v>208465819.19999999</v>
      </c>
      <c r="C11" s="45">
        <f t="shared" si="1"/>
        <v>139493480</v>
      </c>
      <c r="D11" s="45">
        <f t="shared" si="1"/>
        <v>2772116</v>
      </c>
      <c r="E11" s="45">
        <f t="shared" si="1"/>
        <v>17924158</v>
      </c>
      <c r="F11" s="45">
        <f t="shared" si="1"/>
        <v>9959</v>
      </c>
      <c r="G11" s="45">
        <f t="shared" si="1"/>
        <v>29455705</v>
      </c>
      <c r="H11" s="45">
        <f t="shared" si="1"/>
        <v>56623060</v>
      </c>
      <c r="I11" s="45">
        <f t="shared" si="1"/>
        <v>18719983</v>
      </c>
      <c r="J11" s="45">
        <f t="shared" si="1"/>
        <v>66184539</v>
      </c>
      <c r="K11" s="45">
        <f t="shared" si="1"/>
        <v>0</v>
      </c>
      <c r="L11" s="45">
        <f t="shared" si="1"/>
        <v>539648819.20000005</v>
      </c>
      <c r="M11" s="50"/>
      <c r="P11" s="46"/>
      <c r="Q11" s="48"/>
    </row>
    <row r="12" spans="1:19" x14ac:dyDescent="0.25">
      <c r="L12" s="35"/>
      <c r="M12" s="49"/>
      <c r="Q12" s="35"/>
    </row>
    <row r="13" spans="1:19" x14ac:dyDescent="0.25">
      <c r="L13" s="36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MAYO 2021</vt:lpstr>
      <vt:lpstr>MEXICALI</vt:lpstr>
      <vt:lpstr>TIJUANA</vt:lpstr>
      <vt:lpstr>ENSENADA</vt:lpstr>
      <vt:lpstr>TECATE</vt:lpstr>
      <vt:lpstr>ROSARITO</vt:lpstr>
      <vt:lpstr>'MAYO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2021-11-24T16:59:06Z</dcterms:modified>
</cp:coreProperties>
</file>