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160" windowHeight="8565"/>
  </bookViews>
  <sheets>
    <sheet name="Participaciones" sheetId="2" r:id="rId1"/>
  </sheets>
  <calcPr calcId="152511"/>
</workbook>
</file>

<file path=xl/calcChain.xml><?xml version="1.0" encoding="utf-8"?>
<calcChain xmlns="http://schemas.openxmlformats.org/spreadsheetml/2006/main">
  <c r="B14" i="2" l="1"/>
  <c r="B9" i="2"/>
  <c r="B10" i="2"/>
  <c r="B11" i="2"/>
  <c r="B12" i="2"/>
  <c r="B13" i="2"/>
  <c r="B15" i="2"/>
  <c r="G15" i="2"/>
  <c r="G14" i="2"/>
  <c r="G13" i="2"/>
  <c r="G12" i="2"/>
  <c r="G11" i="2"/>
  <c r="G10" i="2"/>
  <c r="G9" i="2"/>
  <c r="H15" i="2" l="1"/>
  <c r="C15" i="2"/>
  <c r="H14" i="2"/>
  <c r="C14" i="2"/>
  <c r="H13" i="2"/>
  <c r="C13" i="2"/>
  <c r="H12" i="2"/>
  <c r="C12" i="2"/>
  <c r="H11" i="2"/>
  <c r="C11" i="2"/>
  <c r="H10" i="2"/>
  <c r="C10" i="2"/>
  <c r="H9" i="2"/>
  <c r="C9" i="2"/>
  <c r="L15" i="2" l="1"/>
  <c r="K16" i="2" l="1"/>
  <c r="J16" i="2"/>
  <c r="I16" i="2"/>
  <c r="H16" i="2"/>
  <c r="G16" i="2"/>
  <c r="F16" i="2"/>
  <c r="E16" i="2"/>
  <c r="D16" i="2"/>
  <c r="C16" i="2"/>
  <c r="B16" i="2" l="1"/>
  <c r="L14" i="2" l="1"/>
  <c r="L13" i="2"/>
  <c r="L12" i="2"/>
  <c r="L11" i="2"/>
  <c r="L10" i="2"/>
  <c r="L9" i="2"/>
  <c r="L16" i="2" l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<sst xmlns="http://schemas.openxmlformats.org/spreadsheetml/2006/main" count="52" uniqueCount="47">
  <si>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</si>
  <si>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</si>
  <si>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</si>
  <si>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</si>
  <si>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</si>
  <si>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</si>
  <si>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</si>
  <si>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</si>
  <si>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</si>
  <si>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</si>
  <si>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</si>
  <si>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</si>
  <si>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</si>
  <si>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</si>
  <si>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</si>
  <si>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</si>
  <si>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</si>
  <si>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</si>
  <si>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</si>
  <si>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</si>
  <si>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</si>
  <si>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</si>
  <si>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</si>
  <si>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</si>
  <si>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</si>
  <si>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</si>
  <si>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</si>
  <si>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</si>
  <si>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</si>
  <si>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</si>
  <si>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</si>
  <si>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</si>
  <si>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</si>
  <si>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</si>
  <si>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</si>
  <si>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</si>
  <si>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</si>
  <si>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</si>
  <si>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</si>
  <si>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</si>
  <si>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</si>
  <si>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</si>
  <si>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</si>
  <si>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</si>
  <si>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EJERCICIO FISCAL 2022</t>
  </si>
  <si>
    <t>San Felipe</t>
  </si>
  <si>
    <t xml:space="preserve">(ANEXO VII) PARTICIPACIONES FEDERALES MINISTRADAS A LOS MUNICIPIOS EN EL MES DE FEBRERO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</si>
</sst>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0" fillId="0" borderId="0" xfId="0" applyFill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7" sqref="F27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41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25</v>
      </c>
      <c r="E6" s="4" t="s">
        <v>27</v>
      </c>
      <c r="F6" s="4" t="s">
        <v>26</v>
      </c>
      <c r="G6" s="4" t="s">
        <v>18</v>
      </c>
      <c r="H6" s="4" t="s">
        <v>28</v>
      </c>
      <c r="I6" s="4" t="s">
        <v>29</v>
      </c>
      <c r="J6" s="4" t="s">
        <v>30</v>
      </c>
      <c r="K6" s="4" t="s">
        <v>42</v>
      </c>
      <c r="L6" s="4" t="s">
        <v>2</v>
      </c>
    </row>
    <row r="7" spans="1:12" x14ac:dyDescent="0.25">
      <c r="A7" s="4"/>
      <c r="B7" s="4"/>
      <c r="C7" s="4"/>
      <c r="D7" s="4" t="s">
        <v>31</v>
      </c>
      <c r="E7" s="4"/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43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37</v>
      </c>
      <c r="H8" s="5"/>
      <c r="I8" s="5" t="s">
        <v>38</v>
      </c>
      <c r="J8" s="5" t="s">
        <v>40</v>
      </c>
      <c r="K8" s="5"/>
      <c r="L8" s="5"/>
    </row>
    <row r="9" spans="1:12" x14ac:dyDescent="0.25">
      <c r="A9" s="1" t="s">
        <v>3</v>
      </c>
      <c r="B9" s="12">
        <f>59602028+2742827+38386138+55059817-511519</f>
        <v>155279291</v>
      </c>
      <c r="C9" s="12">
        <f>522058+6973065+18987996</f>
        <v>26483119</v>
      </c>
      <c r="D9" s="12">
        <v>3552419</v>
      </c>
      <c r="E9" s="12">
        <v>1749</v>
      </c>
      <c r="F9" s="12">
        <v>448902</v>
      </c>
      <c r="G9" s="12">
        <f>8550942</f>
        <v>8550942</v>
      </c>
      <c r="H9" s="12">
        <f>20366+3070790</f>
        <v>3091156</v>
      </c>
      <c r="I9" s="12">
        <v>4597185</v>
      </c>
      <c r="J9" s="12">
        <v>1023082</v>
      </c>
      <c r="K9" s="12">
        <v>20417227</v>
      </c>
      <c r="L9" s="6">
        <f t="shared" ref="L9:L15" si="0">SUM(B9:K9)</f>
        <v>223445072</v>
      </c>
    </row>
    <row r="10" spans="1:12" x14ac:dyDescent="0.25">
      <c r="A10" s="1" t="s">
        <v>4</v>
      </c>
      <c r="B10" s="12">
        <f>109060951+5024510+70318527+100862585-937038</f>
        <v>284329535</v>
      </c>
      <c r="C10" s="12">
        <f>956342+12773769+34763170</f>
        <v>48493281</v>
      </c>
      <c r="D10" s="12">
        <v>4373038</v>
      </c>
      <c r="E10" s="12">
        <v>2153</v>
      </c>
      <c r="F10" s="12">
        <v>552600</v>
      </c>
      <c r="G10" s="12">
        <f>15660261</f>
        <v>15660261</v>
      </c>
      <c r="H10" s="12">
        <f>37308+5614813</f>
        <v>5652121</v>
      </c>
      <c r="I10" s="12">
        <v>8306160</v>
      </c>
      <c r="J10" s="12">
        <v>2219676</v>
      </c>
      <c r="K10" s="12">
        <v>20259426</v>
      </c>
      <c r="L10" s="6">
        <f t="shared" si="0"/>
        <v>389848251</v>
      </c>
    </row>
    <row r="11" spans="1:12" x14ac:dyDescent="0.25">
      <c r="A11" s="1" t="s">
        <v>5</v>
      </c>
      <c r="B11" s="12">
        <f>22308930+1027787+14383985+20631916-191676</f>
        <v>58160942</v>
      </c>
      <c r="C11" s="12">
        <f>195625+2612935+7110970</f>
        <v>9919530</v>
      </c>
      <c r="D11" s="12">
        <v>925480</v>
      </c>
      <c r="E11" s="12">
        <v>456</v>
      </c>
      <c r="F11" s="12">
        <v>116948</v>
      </c>
      <c r="G11" s="12">
        <f>3203380</f>
        <v>3203380</v>
      </c>
      <c r="H11" s="12">
        <f>7632+1148536</f>
        <v>1156168</v>
      </c>
      <c r="I11" s="12">
        <v>2022667</v>
      </c>
      <c r="J11" s="12">
        <v>696798</v>
      </c>
      <c r="K11" s="12">
        <v>12256074</v>
      </c>
      <c r="L11" s="6">
        <f t="shared" si="0"/>
        <v>88458443</v>
      </c>
    </row>
    <row r="12" spans="1:12" x14ac:dyDescent="0.25">
      <c r="A12" s="1" t="s">
        <v>6</v>
      </c>
      <c r="B12" s="12">
        <f>8618538+397062+5556919+7970663-74049</f>
        <v>22469133</v>
      </c>
      <c r="C12" s="12">
        <f>75575+1009447+2747158</f>
        <v>3832180</v>
      </c>
      <c r="D12" s="12">
        <v>259172</v>
      </c>
      <c r="E12" s="12">
        <v>128</v>
      </c>
      <c r="F12" s="12">
        <v>32750</v>
      </c>
      <c r="G12" s="12">
        <f>1237551</f>
        <v>1237551</v>
      </c>
      <c r="H12" s="12">
        <f>2948+443710</f>
        <v>446658</v>
      </c>
      <c r="I12" s="12">
        <v>735532</v>
      </c>
      <c r="J12" s="12">
        <v>204331</v>
      </c>
      <c r="K12" s="12">
        <v>1455665</v>
      </c>
      <c r="L12" s="6">
        <f t="shared" si="0"/>
        <v>30673100</v>
      </c>
    </row>
    <row r="13" spans="1:12" x14ac:dyDescent="0.25">
      <c r="A13" s="1" t="s">
        <v>39</v>
      </c>
      <c r="B13" s="12">
        <f>8440167+388844+5441912+7805699-72517</f>
        <v>22004105</v>
      </c>
      <c r="C13" s="12">
        <f>74011+988555+2690302</f>
        <v>3752868</v>
      </c>
      <c r="D13" s="12">
        <v>255946</v>
      </c>
      <c r="E13" s="12">
        <v>126</v>
      </c>
      <c r="F13" s="12">
        <v>32343</v>
      </c>
      <c r="G13" s="12">
        <f>1211939</f>
        <v>1211939</v>
      </c>
      <c r="H13" s="12">
        <f>2887+434527</f>
        <v>437414</v>
      </c>
      <c r="I13" s="12">
        <v>823628</v>
      </c>
      <c r="J13" s="12">
        <v>170175</v>
      </c>
      <c r="K13" s="12">
        <v>407983</v>
      </c>
      <c r="L13" s="6">
        <f t="shared" si="0"/>
        <v>29096527</v>
      </c>
    </row>
    <row r="14" spans="1:12" x14ac:dyDescent="0.25">
      <c r="A14" s="1" t="s">
        <v>8</v>
      </c>
      <c r="B14" s="12">
        <f>7128402-23415</f>
        <v>7104987</v>
      </c>
      <c r="C14" s="12">
        <f>23898+319198+868682</f>
        <v>1211778</v>
      </c>
      <c r="D14" s="12">
        <v>277797</v>
      </c>
      <c r="E14" s="12">
        <v>137</v>
      </c>
      <c r="F14" s="12">
        <v>35104</v>
      </c>
      <c r="G14" s="12">
        <f>391327</f>
        <v>391327</v>
      </c>
      <c r="H14" s="12">
        <f>933+140306</f>
        <v>141239</v>
      </c>
      <c r="I14" s="12">
        <v>610036</v>
      </c>
      <c r="J14" s="12">
        <v>55462</v>
      </c>
      <c r="K14" s="12">
        <v>0</v>
      </c>
      <c r="L14" s="6">
        <f t="shared" si="0"/>
        <v>9827867</v>
      </c>
    </row>
    <row r="15" spans="1:12" x14ac:dyDescent="0.25">
      <c r="A15" s="1" t="s">
        <v>45</v>
      </c>
      <c r="B15" s="12">
        <f>1608841+77199+1080400+1549691-14397</f>
        <v>4301734</v>
      </c>
      <c r="C15" s="12">
        <f>14694+196261+522964</f>
        <v>733919</v>
      </c>
      <c r="D15" s="13">
        <v>17436</v>
      </c>
      <c r="E15" s="13">
        <v>9</v>
      </c>
      <c r="F15" s="13">
        <v>2203</v>
      </c>
      <c r="G15" s="13">
        <f>238438</f>
        <v>238438</v>
      </c>
      <c r="H15" s="13">
        <f>573+80545</f>
        <v>81118</v>
      </c>
      <c r="I15" s="13">
        <v>1295737</v>
      </c>
      <c r="J15" s="13">
        <v>7616</v>
      </c>
      <c r="K15" s="13">
        <v>0</v>
      </c>
      <c r="L15" s="6">
        <f t="shared" si="0"/>
        <v>6678210</v>
      </c>
    </row>
    <row r="16" spans="1:12" s="7" customFormat="1" x14ac:dyDescent="0.25">
      <c r="A16" s="15" t="s">
        <v>7</v>
      </c>
      <c r="B16" s="10">
        <f t="shared" ref="B16:L16" si="1">SUM(B9:B15)</f>
        <v>553649727</v>
      </c>
      <c r="C16" s="10">
        <f t="shared" si="1"/>
        <v>94426675</v>
      </c>
      <c r="D16" s="10">
        <f t="shared" si="1"/>
        <v>9661288</v>
      </c>
      <c r="E16" s="10">
        <f t="shared" si="1"/>
        <v>4758</v>
      </c>
      <c r="F16" s="10">
        <f t="shared" si="1"/>
        <v>1220850</v>
      </c>
      <c r="G16" s="10">
        <f t="shared" si="1"/>
        <v>30493838</v>
      </c>
      <c r="H16" s="10">
        <f t="shared" si="1"/>
        <v>11005874</v>
      </c>
      <c r="I16" s="10">
        <f t="shared" si="1"/>
        <v>18390945</v>
      </c>
      <c r="J16" s="10">
        <f t="shared" si="1"/>
        <v>4377140</v>
      </c>
      <c r="K16" s="10">
        <f t="shared" si="1"/>
        <v>54796375</v>
      </c>
      <c r="L16" s="10">
        <f t="shared" si="1"/>
        <v>778027470</v>
      </c>
    </row>
    <row r="17" spans="4:12" s="7" customFormat="1" x14ac:dyDescent="0.25">
      <c r="L17" s="11"/>
    </row>
    <row r="18" spans="4:12" x14ac:dyDescent="0.25">
      <c r="K18" s="9"/>
    </row>
    <row r="19" spans="4:12" x14ac:dyDescent="0.25">
      <c r="K19" s="9"/>
    </row>
    <row r="20" spans="4:12" x14ac:dyDescent="0.25">
      <c r="K20" s="9"/>
    </row>
    <row r="21" spans="4:12" x14ac:dyDescent="0.25">
      <c r="D21" s="9"/>
      <c r="E21" s="9"/>
      <c r="F21" s="9"/>
      <c r="H21" s="9"/>
      <c r="K21" s="9"/>
    </row>
    <row r="22" spans="4:12" x14ac:dyDescent="0.25">
      <c r="D22" s="9"/>
      <c r="E22" s="9"/>
      <c r="F22" s="9"/>
      <c r="K22" s="9"/>
    </row>
    <row r="23" spans="4:12" x14ac:dyDescent="0.25">
      <c r="D23" s="9"/>
      <c r="E23" s="9"/>
      <c r="F23" s="9"/>
      <c r="K23" s="9"/>
    </row>
    <row r="24" spans="4:12" x14ac:dyDescent="0.25">
      <c r="D24" s="9"/>
      <c r="E24" s="9"/>
      <c r="F24" s="9"/>
    </row>
    <row r="25" spans="4:12" x14ac:dyDescent="0.25">
      <c r="D25" s="9"/>
      <c r="E25" s="9"/>
      <c r="F25" s="9"/>
    </row>
    <row r="26" spans="4:12" x14ac:dyDescent="0.25">
      <c r="D26" s="9"/>
      <c r="E26" s="9"/>
      <c r="F26" s="9"/>
    </row>
    <row r="27" spans="4:12" x14ac:dyDescent="0.25">
      <c r="D27" s="9"/>
      <c r="E27" s="9"/>
      <c r="F27" s="9"/>
    </row>
    <row r="28" spans="4:12" x14ac:dyDescent="0.25">
      <c r="D28" s="9"/>
      <c r="E28" s="9"/>
      <c r="F28" s="9"/>
    </row>
    <row r="29" spans="4:12" x14ac:dyDescent="0.25">
      <c r="D29" s="9"/>
      <c r="E29" s="9"/>
      <c r="F29" s="9"/>
    </row>
    <row r="30" spans="4:12" x14ac:dyDescent="0.25">
      <c r="D30" s="9"/>
      <c r="E30" s="9"/>
      <c r="F30" s="9"/>
    </row>
    <row r="31" spans="4:12" x14ac:dyDescent="0.25">
      <c r="D31" s="9"/>
      <c r="E31" s="9"/>
      <c r="F31" s="9"/>
    </row>
    <row r="32" spans="4:12" x14ac:dyDescent="0.25">
      <c r="F32" s="8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2022-03-08T18:26:05Z</dcterms:modified>
</cp:coreProperties>
</file>